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04 تیر\چک شده\"/>
    </mc:Choice>
  </mc:AlternateContent>
  <xr:revisionPtr revIDLastSave="0" documentId="13_ncr:1_{381E93B9-1530-4073-B5AC-309E572C0DFB}" xr6:coauthVersionLast="47" xr6:coauthVersionMax="47" xr10:uidLastSave="{00000000-0000-0000-0000-000000000000}"/>
  <bookViews>
    <workbookView xWindow="-120" yWindow="-120" windowWidth="29040" windowHeight="15720" tabRatio="892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درآمد!$A$1:$K$14</definedName>
    <definedName name="_xlnm.Print_Area" localSheetId="5">'درآمد سپرده بانکی'!$A$1:$G$11</definedName>
    <definedName name="_xlnm.Print_Area" localSheetId="4">'درآمد سرمایه گذاری در سهام'!$A$1:$X$11</definedName>
    <definedName name="_xlnm.Print_Area" localSheetId="9">'درآمد ناشی از تغییر قیمت اوراق'!$A$1:$S$9</definedName>
    <definedName name="_xlnm.Print_Area" localSheetId="8">'درآمد ناشی از فروش'!$A$1:$S$9</definedName>
    <definedName name="_xlnm.Print_Area" localSheetId="6">'سایر درآمدها'!$A$1:$G$12</definedName>
    <definedName name="_xlnm.Print_Area" localSheetId="2">سپرده!$A$1:$M$13</definedName>
    <definedName name="_xlnm.Print_Area" localSheetId="1">سهام!$A$1:$AC$12</definedName>
    <definedName name="_xlnm.Print_Area" localSheetId="7">'سود سپرده بانکی'!$A$1:$N$11</definedName>
    <definedName name="_xlnm.Print_Area" localSheetId="0">'صورت وضعیت'!$A$1:$B$33</definedName>
  </definedNames>
  <calcPr calcId="191029"/>
</workbook>
</file>

<file path=xl/calcChain.xml><?xml version="1.0" encoding="utf-8"?>
<calcChain xmlns="http://schemas.openxmlformats.org/spreadsheetml/2006/main">
  <c r="J8" i="8" l="1"/>
  <c r="J9" i="8"/>
  <c r="J10" i="8"/>
  <c r="J11" i="8"/>
  <c r="J12" i="8"/>
  <c r="H8" i="8"/>
  <c r="H9" i="8"/>
  <c r="H10" i="8"/>
  <c r="H11" i="8"/>
  <c r="H12" i="8"/>
  <c r="H13" i="8" l="1"/>
  <c r="J13" i="8"/>
  <c r="F13" i="8" l="1"/>
  <c r="F14" i="13"/>
  <c r="D14" i="13"/>
  <c r="S14" i="9"/>
  <c r="Q14" i="9"/>
  <c r="N14" i="9"/>
  <c r="H14" i="9"/>
  <c r="F14" i="9"/>
  <c r="D14" i="9"/>
  <c r="F12" i="8"/>
  <c r="F11" i="8"/>
  <c r="F8" i="8"/>
  <c r="L12" i="7"/>
</calcChain>
</file>

<file path=xl/sharedStrings.xml><?xml version="1.0" encoding="utf-8"?>
<sst xmlns="http://schemas.openxmlformats.org/spreadsheetml/2006/main" count="171" uniqueCount="73">
  <si>
    <t>صندوق سرمایه گذاری اختصاصی بازارگردانی امین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</si>
  <si>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</si>
  <si>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</si>
  <si>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</si>
  <si>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</si>
  <si>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</si>
  <si>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</si>
  <si>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</si>
  <si>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</si>
  <si>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</si>
  <si>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</si>
  <si>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</si>
  <si>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</si>
  <si>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</si>
  <si>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</si>
  <si>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</si>
  <si>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</si>
  <si>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</si>
  <si>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</si>
  <si>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امین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</si>
  <si>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</si>
  <si>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</si>
  <si>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</si>
  <si>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</si>
  <si>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</si>
  <si>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</si>
  <si>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</si>
  <si>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</si>
  <si>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</si>
  <si>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</si>
  <si>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</si>
  <si>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</si>
  <si>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</si>
  <si>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</si>
  <si>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</si>
  <si>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</si>
  <si>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</si>
  <si>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</si>
  <si>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</si>
  <si>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</si>
  <si>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</si>
  <si>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</si>
  <si>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</si>
  <si>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</si>
  <si>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</si>
  <si>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</si>
  <si>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</si>
  <si>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</si>
  <si>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</si>
  <si>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</si>
  <si>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</si>
  <si>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</si>
  <si>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تامین سرمایه امین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</si>
  <si>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</si>
  <si>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</si>
  <si>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</si>
  <si>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</si>
  <si>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</si>
  <si>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</si>
  <si>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</si>
  <si>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</si>
  <si>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</si>
  <si>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</si>
  <si>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</si>
  <si>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</si>
  <si>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</si>
  <si>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</si>
  <si>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</si>
  <si>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</si>
  <si>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</si>
  <si>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 دی</t>
  </si>
  <si>
    <t>سپرده بانک ملت</t>
  </si>
  <si>
    <t>سپرده بانک 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</si>
</sst>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</cellStyleXfs>
  <cellXfs count="59">
    <xf numFmtId="0" fontId="0" fillId="0" borderId="0" xfId="0" applyAlignment="1">
      <alignment horizontal="left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3" fontId="6" fillId="0" borderId="2" xfId="0" applyNumberFormat="1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right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3" fontId="6" fillId="0" borderId="5" xfId="0" applyNumberFormat="1" applyFont="1" applyBorder="1" applyAlignment="1">
      <alignment horizontal="right" vertical="top"/>
    </xf>
    <xf numFmtId="4" fontId="6" fillId="0" borderId="5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center" vertical="center" wrapText="1"/>
    </xf>
    <xf numFmtId="10" fontId="6" fillId="0" borderId="2" xfId="2" applyNumberFormat="1" applyFont="1" applyFill="1" applyBorder="1" applyAlignment="1">
      <alignment horizontal="center" vertical="top"/>
    </xf>
    <xf numFmtId="10" fontId="6" fillId="0" borderId="0" xfId="2" applyNumberFormat="1" applyFont="1" applyFill="1" applyAlignment="1">
      <alignment horizontal="center" vertical="top"/>
    </xf>
    <xf numFmtId="10" fontId="6" fillId="0" borderId="5" xfId="2" applyNumberFormat="1" applyFont="1" applyFill="1" applyBorder="1" applyAlignment="1">
      <alignment horizontal="center" vertical="top"/>
    </xf>
    <xf numFmtId="10" fontId="6" fillId="0" borderId="6" xfId="2" applyNumberFormat="1" applyFont="1" applyFill="1" applyBorder="1" applyAlignment="1">
      <alignment horizontal="center" vertical="top"/>
    </xf>
    <xf numFmtId="43" fontId="6" fillId="0" borderId="4" xfId="1" applyFont="1" applyFill="1" applyBorder="1" applyAlignment="1">
      <alignment horizontal="right" vertical="top"/>
    </xf>
    <xf numFmtId="43" fontId="0" fillId="0" borderId="0" xfId="1" applyFont="1" applyAlignment="1">
      <alignment horizontal="left"/>
    </xf>
    <xf numFmtId="43" fontId="6" fillId="0" borderId="6" xfId="1" applyFont="1" applyFill="1" applyBorder="1" applyAlignment="1">
      <alignment horizontal="right" vertical="top"/>
    </xf>
    <xf numFmtId="43" fontId="6" fillId="0" borderId="0" xfId="1" applyFont="1" applyFill="1" applyAlignment="1">
      <alignment horizontal="right" vertical="top"/>
    </xf>
    <xf numFmtId="43" fontId="6" fillId="0" borderId="2" xfId="1" applyFont="1" applyFill="1" applyBorder="1" applyAlignment="1">
      <alignment horizontal="right" vertical="top"/>
    </xf>
    <xf numFmtId="43" fontId="6" fillId="0" borderId="5" xfId="1" applyFont="1" applyFill="1" applyBorder="1" applyAlignment="1">
      <alignment horizontal="right" vertical="top"/>
    </xf>
    <xf numFmtId="164" fontId="6" fillId="0" borderId="4" xfId="1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6" fillId="0" borderId="6" xfId="1" applyNumberFormat="1" applyFont="1" applyFill="1" applyBorder="1" applyAlignment="1">
      <alignment horizontal="right" vertical="top"/>
    </xf>
    <xf numFmtId="3" fontId="8" fillId="2" borderId="7" xfId="3" applyNumberFormat="1" applyFont="1" applyFill="1" applyBorder="1" applyAlignment="1">
      <alignment horizontal="left" vertical="center" wrapText="1" shrinkToFit="1" readingOrder="2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43" fontId="6" fillId="0" borderId="0" xfId="1" applyFont="1" applyFill="1" applyBorder="1" applyAlignment="1">
      <alignment horizontal="right" vertical="top"/>
    </xf>
    <xf numFmtId="164" fontId="6" fillId="0" borderId="2" xfId="1" applyNumberFormat="1" applyFont="1" applyFill="1" applyBorder="1" applyAlignment="1">
      <alignment horizontal="right" vertical="top"/>
    </xf>
    <xf numFmtId="164" fontId="6" fillId="0" borderId="5" xfId="1" applyNumberFormat="1" applyFont="1" applyFill="1" applyBorder="1" applyAlignment="1">
      <alignment horizontal="right" vertical="top"/>
    </xf>
    <xf numFmtId="10" fontId="6" fillId="0" borderId="0" xfId="2" applyNumberFormat="1" applyFont="1" applyAlignment="1">
      <alignment horizontal="center" vertical="center"/>
    </xf>
    <xf numFmtId="10" fontId="6" fillId="0" borderId="8" xfId="2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" fontId="8" fillId="2" borderId="7" xfId="3" applyNumberFormat="1" applyFont="1" applyFill="1" applyBorder="1" applyAlignment="1">
      <alignment horizontal="left" vertical="center" wrapText="1" shrinkToFit="1" readingOrder="2"/>
    </xf>
    <xf numFmtId="0" fontId="6" fillId="0" borderId="4" xfId="0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center" vertical="center"/>
    </xf>
    <xf numFmtId="164" fontId="6" fillId="0" borderId="0" xfId="1" applyNumberFormat="1" applyFont="1" applyFill="1" applyAlignment="1">
      <alignment horizontal="right" vertical="top"/>
    </xf>
    <xf numFmtId="164" fontId="6" fillId="0" borderId="5" xfId="1" applyNumberFormat="1" applyFont="1" applyFill="1" applyBorder="1" applyAlignment="1">
      <alignment horizontal="right" vertical="top"/>
    </xf>
    <xf numFmtId="164" fontId="6" fillId="0" borderId="2" xfId="1" applyNumberFormat="1" applyFont="1" applyFill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3" fontId="6" fillId="0" borderId="6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9D4B2ABE-AC8A-499A-BE14-77061D8C82BB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657224</xdr:colOff>
      <xdr:row>40</xdr:row>
      <xdr:rowOff>19831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F14612-9C76-467B-3E5E-4CC1A5197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448151" y="0"/>
          <a:ext cx="4933949" cy="6982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Normal="100" zoomScaleSheetLayoutView="100" workbookViewId="0">
      <selection activeCell="F32" sqref="F32"/>
    </sheetView>
  </sheetViews>
  <sheetFormatPr defaultRowHeight="12.75" x14ac:dyDescent="0.2"/>
  <cols>
    <col min="1" max="1" width="18.7109375" customWidth="1"/>
    <col min="2" max="2" width="45.42578125" customWidth="1"/>
    <col min="3" max="3" width="18.7109375" customWidth="1"/>
  </cols>
  <sheetData>
    <row r="1" spans="1:3" ht="25.5" x14ac:dyDescent="0.2">
      <c r="A1" s="46" t="s">
        <v>0</v>
      </c>
      <c r="B1" s="46"/>
      <c r="C1" s="46"/>
    </row>
    <row r="2" spans="1:3" ht="25.5" x14ac:dyDescent="0.2">
      <c r="A2" s="46" t="s">
        <v>1</v>
      </c>
      <c r="B2" s="46"/>
      <c r="C2" s="46"/>
    </row>
    <row r="3" spans="1:3" ht="25.5" x14ac:dyDescent="0.2">
      <c r="A3" s="46" t="s">
        <v>2</v>
      </c>
      <c r="B3" s="46"/>
      <c r="C3" s="46"/>
    </row>
    <row r="5" spans="1:3" x14ac:dyDescent="0.2">
      <c r="B5" s="36"/>
    </row>
    <row r="6" spans="1:3" x14ac:dyDescent="0.2">
      <c r="B6" s="36"/>
    </row>
  </sheetData>
  <mergeCells count="3">
    <mergeCell ref="A1:C1"/>
    <mergeCell ref="A2:C2"/>
    <mergeCell ref="A3:C3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view="pageBreakPreview" zoomScaleNormal="100" zoomScaleSheetLayoutView="100" workbookViewId="0">
      <selection activeCell="G12" sqref="G12:T15"/>
    </sheetView>
  </sheetViews>
  <sheetFormatPr defaultRowHeight="12.75" x14ac:dyDescent="0.2"/>
  <cols>
    <col min="1" max="1" width="40.28515625" customWidth="1"/>
    <col min="2" max="2" width="1.28515625" customWidth="1"/>
    <col min="3" max="3" width="14.855468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7.7109375" bestFit="1" customWidth="1"/>
    <col min="10" max="10" width="1.28515625" customWidth="1"/>
    <col min="11" max="11" width="14.85546875" bestFit="1" customWidth="1"/>
    <col min="12" max="12" width="1.28515625" customWidth="1"/>
    <col min="13" max="13" width="19" bestFit="1" customWidth="1"/>
    <col min="14" max="14" width="1.28515625" customWidth="1"/>
    <col min="15" max="15" width="19.140625" bestFit="1" customWidth="1"/>
    <col min="16" max="16" width="1.28515625" customWidth="1"/>
    <col min="17" max="17" width="15" bestFit="1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47" t="s">
        <v>68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8" t="s">
        <v>30</v>
      </c>
      <c r="C6" s="48" t="s">
        <v>46</v>
      </c>
      <c r="D6" s="48"/>
      <c r="E6" s="48"/>
      <c r="F6" s="48"/>
      <c r="G6" s="48"/>
      <c r="H6" s="48"/>
      <c r="I6" s="48"/>
      <c r="K6" s="48" t="s">
        <v>47</v>
      </c>
      <c r="L6" s="48"/>
      <c r="M6" s="48"/>
      <c r="N6" s="48"/>
      <c r="O6" s="48"/>
      <c r="P6" s="48"/>
      <c r="Q6" s="48"/>
      <c r="R6" s="48"/>
    </row>
    <row r="7" spans="1:18" ht="44.25" customHeight="1" x14ac:dyDescent="0.2">
      <c r="A7" s="48"/>
      <c r="C7" s="20" t="s">
        <v>13</v>
      </c>
      <c r="D7" s="3"/>
      <c r="E7" s="20" t="s">
        <v>15</v>
      </c>
      <c r="F7" s="3"/>
      <c r="G7" s="20" t="s">
        <v>66</v>
      </c>
      <c r="H7" s="3"/>
      <c r="I7" s="20" t="s">
        <v>69</v>
      </c>
      <c r="K7" s="20" t="s">
        <v>13</v>
      </c>
      <c r="L7" s="3"/>
      <c r="M7" s="20" t="s">
        <v>15</v>
      </c>
      <c r="N7" s="3"/>
      <c r="O7" s="20" t="s">
        <v>66</v>
      </c>
      <c r="P7" s="3"/>
      <c r="Q7" s="58" t="s">
        <v>69</v>
      </c>
      <c r="R7" s="58"/>
    </row>
    <row r="8" spans="1:18" ht="21.75" customHeight="1" x14ac:dyDescent="0.2">
      <c r="A8" s="5" t="s">
        <v>19</v>
      </c>
      <c r="C8" s="8">
        <v>1216938843</v>
      </c>
      <c r="E8" s="8">
        <v>2658206537281</v>
      </c>
      <c r="G8" s="8">
        <v>2657761707357</v>
      </c>
      <c r="I8" s="8">
        <v>444829924</v>
      </c>
      <c r="K8" s="8">
        <v>1216938843</v>
      </c>
      <c r="M8" s="8">
        <v>2658206537281</v>
      </c>
      <c r="O8" s="8">
        <v>2571729800846</v>
      </c>
      <c r="Q8" s="56">
        <v>86476736435</v>
      </c>
      <c r="R8" s="56"/>
    </row>
    <row r="9" spans="1:18" ht="21.75" customHeight="1" x14ac:dyDescent="0.2">
      <c r="A9" s="10" t="s">
        <v>20</v>
      </c>
      <c r="C9" s="11"/>
      <c r="E9" s="11">
        <v>2658206537281</v>
      </c>
      <c r="G9" s="11">
        <v>2657761707357</v>
      </c>
      <c r="I9" s="11">
        <v>444829924</v>
      </c>
      <c r="K9" s="11"/>
      <c r="M9" s="11">
        <v>2658206537281</v>
      </c>
      <c r="O9" s="11">
        <v>2571729800846</v>
      </c>
      <c r="Q9" s="57">
        <v>86476736435</v>
      </c>
      <c r="R9" s="57"/>
    </row>
    <row r="12" spans="1:18" x14ac:dyDescent="0.2">
      <c r="I12" s="32"/>
      <c r="Q12" s="32"/>
    </row>
    <row r="13" spans="1:18" x14ac:dyDescent="0.2">
      <c r="I13" s="32"/>
      <c r="Q13" s="32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8"/>
  <sheetViews>
    <sheetView rightToLeft="1" view="pageBreakPreview" zoomScaleNormal="100" zoomScaleSheetLayoutView="100" workbookViewId="0">
      <selection activeCell="V14" sqref="V14:Z1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5.140625" bestFit="1" customWidth="1"/>
    <col min="7" max="7" width="1.28515625" customWidth="1"/>
    <col min="8" max="8" width="19" bestFit="1" customWidth="1"/>
    <col min="9" max="9" width="1.28515625" customWidth="1"/>
    <col min="10" max="10" width="18.7109375" bestFit="1" customWidth="1"/>
    <col min="11" max="11" width="1.28515625" customWidth="1"/>
    <col min="12" max="12" width="14.28515625" customWidth="1"/>
    <col min="13" max="13" width="1.28515625" customWidth="1"/>
    <col min="14" max="14" width="15.14062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0.28515625" bestFit="1" customWidth="1"/>
    <col min="25" max="25" width="1.28515625" customWidth="1"/>
    <col min="26" max="26" width="19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4.45" customHeight="1" x14ac:dyDescent="0.2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14.45" customHeight="1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4.45" customHeight="1" x14ac:dyDescent="0.2">
      <c r="F7" s="48" t="s">
        <v>7</v>
      </c>
      <c r="G7" s="48"/>
      <c r="H7" s="48"/>
      <c r="I7" s="48"/>
      <c r="J7" s="48"/>
      <c r="L7" s="48" t="s">
        <v>8</v>
      </c>
      <c r="M7" s="48"/>
      <c r="N7" s="48"/>
      <c r="O7" s="48"/>
      <c r="P7" s="48"/>
      <c r="Q7" s="48"/>
      <c r="R7" s="48"/>
      <c r="T7" s="48" t="s">
        <v>9</v>
      </c>
      <c r="U7" s="48"/>
      <c r="V7" s="48"/>
      <c r="W7" s="48"/>
      <c r="X7" s="48"/>
      <c r="Y7" s="48"/>
      <c r="Z7" s="48"/>
      <c r="AA7" s="48"/>
      <c r="AB7" s="48"/>
    </row>
    <row r="8" spans="1:28" ht="14.45" customHeight="1" x14ac:dyDescent="0.2">
      <c r="F8" s="3"/>
      <c r="G8" s="3"/>
      <c r="H8" s="3"/>
      <c r="I8" s="3"/>
      <c r="J8" s="3"/>
      <c r="L8" s="52" t="s">
        <v>10</v>
      </c>
      <c r="M8" s="52"/>
      <c r="N8" s="52"/>
      <c r="O8" s="3"/>
      <c r="P8" s="52" t="s">
        <v>11</v>
      </c>
      <c r="Q8" s="52"/>
      <c r="R8" s="52"/>
      <c r="T8" s="3"/>
      <c r="U8" s="3"/>
      <c r="V8" s="3"/>
      <c r="W8" s="3"/>
      <c r="X8" s="3"/>
      <c r="Y8" s="3"/>
      <c r="Z8" s="3"/>
      <c r="AA8" s="3"/>
      <c r="AB8" s="3"/>
    </row>
    <row r="9" spans="1:28" ht="14.45" customHeight="1" x14ac:dyDescent="0.2">
      <c r="A9" s="48" t="s">
        <v>12</v>
      </c>
      <c r="B9" s="48"/>
      <c r="C9" s="48"/>
      <c r="E9" s="48" t="s">
        <v>13</v>
      </c>
      <c r="F9" s="48"/>
      <c r="H9" s="2" t="s">
        <v>14</v>
      </c>
      <c r="J9" s="2" t="s">
        <v>15</v>
      </c>
      <c r="L9" s="4" t="s">
        <v>13</v>
      </c>
      <c r="M9" s="3"/>
      <c r="N9" s="4" t="s">
        <v>14</v>
      </c>
      <c r="P9" s="4" t="s">
        <v>13</v>
      </c>
      <c r="Q9" s="3"/>
      <c r="R9" s="4" t="s">
        <v>16</v>
      </c>
      <c r="T9" s="2" t="s">
        <v>13</v>
      </c>
      <c r="V9" s="2" t="s">
        <v>17</v>
      </c>
      <c r="X9" s="2" t="s">
        <v>14</v>
      </c>
      <c r="Z9" s="2" t="s">
        <v>15</v>
      </c>
      <c r="AB9" s="2" t="s">
        <v>18</v>
      </c>
    </row>
    <row r="10" spans="1:28" ht="21.75" customHeight="1" x14ac:dyDescent="0.2">
      <c r="A10" s="50" t="s">
        <v>19</v>
      </c>
      <c r="B10" s="50"/>
      <c r="C10" s="50"/>
      <c r="D10" s="6"/>
      <c r="E10" s="51">
        <v>1192171531</v>
      </c>
      <c r="F10" s="51"/>
      <c r="H10" s="8">
        <v>3970244361679</v>
      </c>
      <c r="J10" s="8">
        <v>2604106340671.2598</v>
      </c>
      <c r="L10" s="7">
        <v>24767312</v>
      </c>
      <c r="N10" s="8">
        <v>53655366686</v>
      </c>
      <c r="P10" s="29">
        <v>0</v>
      </c>
      <c r="Q10" s="26"/>
      <c r="R10" s="25">
        <v>0</v>
      </c>
      <c r="T10" s="7">
        <v>1216938843</v>
      </c>
      <c r="V10" s="7">
        <v>2186</v>
      </c>
      <c r="X10" s="8">
        <v>4023899728365</v>
      </c>
      <c r="Z10" s="8">
        <v>2658206537281.79</v>
      </c>
      <c r="AB10" s="9">
        <v>75.319999999999993</v>
      </c>
    </row>
    <row r="11" spans="1:28" ht="21.75" customHeight="1" thickBot="1" x14ac:dyDescent="0.25">
      <c r="A11" s="42" t="s">
        <v>20</v>
      </c>
      <c r="B11" s="42"/>
      <c r="C11" s="42"/>
      <c r="D11" s="42"/>
      <c r="F11" s="16"/>
      <c r="H11" s="11">
        <v>3970244361679</v>
      </c>
      <c r="J11" s="11">
        <v>2604106340671.2598</v>
      </c>
      <c r="L11" s="16"/>
      <c r="N11" s="11">
        <v>53655366686</v>
      </c>
      <c r="P11" s="37"/>
      <c r="Q11" s="26"/>
      <c r="R11" s="27">
        <v>0</v>
      </c>
      <c r="T11" s="16"/>
      <c r="V11" s="16"/>
      <c r="X11" s="11">
        <v>4023899728365</v>
      </c>
      <c r="Z11" s="11">
        <v>2658206537281.79</v>
      </c>
      <c r="AB11" s="12">
        <v>75.319999999999993</v>
      </c>
    </row>
    <row r="12" spans="1:28" s="32" customFormat="1" ht="13.5" thickTop="1" x14ac:dyDescent="0.2"/>
    <row r="13" spans="1:28" s="32" customFormat="1" x14ac:dyDescent="0.2"/>
    <row r="14" spans="1:28" s="32" customFormat="1" x14ac:dyDescent="0.2"/>
    <row r="15" spans="1:28" s="32" customFormat="1" x14ac:dyDescent="0.2"/>
    <row r="16" spans="1:28" s="32" customFormat="1" x14ac:dyDescent="0.2"/>
    <row r="17" s="32" customFormat="1" x14ac:dyDescent="0.2"/>
    <row r="18" s="32" customFormat="1" x14ac:dyDescent="0.2"/>
    <row r="19" s="32" customFormat="1" x14ac:dyDescent="0.2"/>
    <row r="20" s="32" customFormat="1" x14ac:dyDescent="0.2"/>
    <row r="21" s="32" customFormat="1" x14ac:dyDescent="0.2"/>
    <row r="22" s="32" customFormat="1" x14ac:dyDescent="0.2"/>
    <row r="23" s="32" customFormat="1" x14ac:dyDescent="0.2"/>
    <row r="24" s="32" customFormat="1" x14ac:dyDescent="0.2"/>
    <row r="25" s="32" customFormat="1" x14ac:dyDescent="0.2"/>
    <row r="26" s="32" customFormat="1" x14ac:dyDescent="0.2"/>
    <row r="27" s="32" customFormat="1" x14ac:dyDescent="0.2"/>
    <row r="28" s="32" customFormat="1" x14ac:dyDescent="0.2"/>
  </sheetData>
  <mergeCells count="16">
    <mergeCell ref="A1:AB1"/>
    <mergeCell ref="A2:AB2"/>
    <mergeCell ref="A3:AB3"/>
    <mergeCell ref="B4:AB4"/>
    <mergeCell ref="A5:B5"/>
    <mergeCell ref="C5:AB5"/>
    <mergeCell ref="F7:J7"/>
    <mergeCell ref="L7:R7"/>
    <mergeCell ref="T7:AB7"/>
    <mergeCell ref="L8:N8"/>
    <mergeCell ref="P8:R8"/>
    <mergeCell ref="A9:C9"/>
    <mergeCell ref="E9:F9"/>
    <mergeCell ref="A10:C10"/>
    <mergeCell ref="E10:F10"/>
    <mergeCell ref="A11:D11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1"/>
  <sheetViews>
    <sheetView rightToLeft="1" view="pageBreakPreview" zoomScaleNormal="100" zoomScaleSheetLayoutView="100" workbookViewId="0">
      <selection activeCell="B14" sqref="B14:L1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6.5703125" bestFit="1" customWidth="1"/>
    <col min="11" max="11" width="1.28515625" customWidth="1"/>
    <col min="12" max="12" width="19.42578125" customWidth="1"/>
    <col min="13" max="13" width="0.28515625" customWidth="1"/>
  </cols>
  <sheetData>
    <row r="1" spans="1:14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4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ht="14.45" customHeight="1" x14ac:dyDescent="0.2"/>
    <row r="5" spans="1:14" ht="14.45" customHeight="1" x14ac:dyDescent="0.2">
      <c r="A5" s="1" t="s">
        <v>21</v>
      </c>
      <c r="B5" s="47" t="s">
        <v>22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4" ht="14.45" customHeight="1" x14ac:dyDescent="0.2">
      <c r="D6" s="2" t="s">
        <v>7</v>
      </c>
      <c r="F6" s="48" t="s">
        <v>8</v>
      </c>
      <c r="G6" s="48"/>
      <c r="H6" s="48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48" t="s">
        <v>23</v>
      </c>
      <c r="B8" s="48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4" ht="21.75" customHeight="1" x14ac:dyDescent="0.2">
      <c r="A9" s="43" t="s">
        <v>70</v>
      </c>
      <c r="B9" s="43"/>
      <c r="D9" s="7">
        <v>32800740</v>
      </c>
      <c r="F9" s="7">
        <v>136615</v>
      </c>
      <c r="H9" s="7">
        <v>630000</v>
      </c>
      <c r="J9" s="7">
        <v>32307355</v>
      </c>
      <c r="L9" s="21">
        <v>0</v>
      </c>
    </row>
    <row r="10" spans="1:14" ht="21.75" customHeight="1" x14ac:dyDescent="0.2">
      <c r="A10" s="44" t="s">
        <v>71</v>
      </c>
      <c r="B10" s="44"/>
      <c r="D10" s="16">
        <v>77102238</v>
      </c>
      <c r="F10" s="16">
        <v>324745</v>
      </c>
      <c r="H10" s="16">
        <v>630000</v>
      </c>
      <c r="J10" s="16">
        <v>76796983</v>
      </c>
      <c r="L10" s="22">
        <v>0</v>
      </c>
    </row>
    <row r="11" spans="1:14" ht="21.75" customHeight="1" x14ac:dyDescent="0.2">
      <c r="A11" s="45" t="s">
        <v>72</v>
      </c>
      <c r="B11" s="45"/>
      <c r="D11" s="18">
        <v>908017598</v>
      </c>
      <c r="F11" s="18">
        <v>71357837058</v>
      </c>
      <c r="H11" s="18">
        <v>69596089660</v>
      </c>
      <c r="J11" s="18">
        <v>2669764996</v>
      </c>
      <c r="L11" s="23">
        <v>8.0000000000000004E-4</v>
      </c>
    </row>
    <row r="12" spans="1:14" ht="21.75" customHeight="1" x14ac:dyDescent="0.2">
      <c r="A12" s="42" t="s">
        <v>20</v>
      </c>
      <c r="B12" s="42"/>
      <c r="D12" s="11">
        <v>1017920576</v>
      </c>
      <c r="F12" s="11">
        <v>71358298418</v>
      </c>
      <c r="H12" s="11">
        <v>69597349660</v>
      </c>
      <c r="J12" s="11">
        <v>2778869334</v>
      </c>
      <c r="L12" s="24">
        <f>SUM(L9:L11)</f>
        <v>8.0000000000000004E-4</v>
      </c>
    </row>
    <row r="15" spans="1:14" x14ac:dyDescent="0.2">
      <c r="D15" s="32"/>
      <c r="E15" s="32"/>
      <c r="F15" s="32"/>
      <c r="G15" s="32"/>
      <c r="H15" s="32"/>
      <c r="I15" s="32"/>
      <c r="J15" s="32"/>
    </row>
    <row r="16" spans="1:14" x14ac:dyDescent="0.2"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</row>
    <row r="17" spans="4:14" x14ac:dyDescent="0.2"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4:14" x14ac:dyDescent="0.2"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4:14" x14ac:dyDescent="0.2"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4:14" x14ac:dyDescent="0.2"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4:14" x14ac:dyDescent="0.2"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8"/>
  <sheetViews>
    <sheetView rightToLeft="1" view="pageBreakPreview" zoomScaleNormal="100" zoomScaleSheetLayoutView="100" workbookViewId="0">
      <selection activeCell="O8" sqref="O8:S15"/>
    </sheetView>
  </sheetViews>
  <sheetFormatPr defaultRowHeight="12.75" x14ac:dyDescent="0.2"/>
  <cols>
    <col min="1" max="1" width="2.5703125" customWidth="1"/>
    <col min="2" max="2" width="49.42578125" customWidth="1"/>
    <col min="3" max="3" width="1.28515625" customWidth="1"/>
    <col min="4" max="4" width="11.7109375" customWidth="1"/>
    <col min="5" max="5" width="1.28515625" customWidth="1"/>
    <col min="6" max="6" width="17.5703125" bestFit="1" customWidth="1"/>
    <col min="7" max="7" width="1.28515625" customWidth="1"/>
    <col min="8" max="8" width="18.7109375" bestFit="1" customWidth="1"/>
    <col min="9" max="9" width="1.28515625" customWidth="1"/>
    <col min="10" max="10" width="19.7109375" bestFit="1" customWidth="1"/>
    <col min="11" max="11" width="0.28515625" customWidth="1"/>
    <col min="17" max="17" width="15.85546875" bestFit="1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8" ht="21.75" customHeight="1" x14ac:dyDescent="0.2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8" ht="14.45" customHeight="1" x14ac:dyDescent="0.2"/>
    <row r="5" spans="1:18" ht="29.1" customHeight="1" x14ac:dyDescent="0.2">
      <c r="A5" s="1" t="s">
        <v>28</v>
      </c>
      <c r="B5" s="47" t="s">
        <v>29</v>
      </c>
      <c r="C5" s="47"/>
      <c r="D5" s="47"/>
      <c r="E5" s="47"/>
      <c r="F5" s="47"/>
      <c r="G5" s="47"/>
      <c r="H5" s="47"/>
      <c r="I5" s="47"/>
      <c r="J5" s="47"/>
    </row>
    <row r="6" spans="1:18" ht="14.45" customHeight="1" x14ac:dyDescent="0.2"/>
    <row r="7" spans="1:18" ht="14.45" customHeight="1" x14ac:dyDescent="0.2">
      <c r="A7" s="48" t="s">
        <v>30</v>
      </c>
      <c r="B7" s="48"/>
      <c r="D7" s="2" t="s">
        <v>31</v>
      </c>
      <c r="F7" s="2" t="s">
        <v>24</v>
      </c>
      <c r="H7" s="2" t="s">
        <v>32</v>
      </c>
      <c r="J7" s="2" t="s">
        <v>33</v>
      </c>
    </row>
    <row r="8" spans="1:18" ht="21.75" customHeight="1" x14ac:dyDescent="0.2">
      <c r="A8" s="43" t="s">
        <v>34</v>
      </c>
      <c r="B8" s="43"/>
      <c r="D8" s="13" t="s">
        <v>35</v>
      </c>
      <c r="F8" s="7">
        <f>'درآمد سرمایه گذاری در سهام'!U11</f>
        <v>519658785857</v>
      </c>
      <c r="H8" s="40">
        <f t="shared" ref="H8:H10" si="0">((F8/534633728435))</f>
        <v>0.97199027711582053</v>
      </c>
      <c r="J8" s="40">
        <f t="shared" ref="J8:J10" si="1">((F8/3529237762693))</f>
        <v>0.14724391520181176</v>
      </c>
      <c r="P8" s="34"/>
      <c r="Q8" s="49"/>
      <c r="R8" s="49"/>
    </row>
    <row r="9" spans="1:18" ht="21.75" customHeight="1" x14ac:dyDescent="0.2">
      <c r="A9" s="44" t="s">
        <v>36</v>
      </c>
      <c r="B9" s="44"/>
      <c r="D9" s="15" t="s">
        <v>37</v>
      </c>
      <c r="F9" s="28">
        <v>0</v>
      </c>
      <c r="H9" s="40">
        <f t="shared" si="0"/>
        <v>0</v>
      </c>
      <c r="J9" s="40">
        <f t="shared" si="1"/>
        <v>0</v>
      </c>
      <c r="P9" s="34"/>
      <c r="Q9" s="49"/>
      <c r="R9" s="49"/>
    </row>
    <row r="10" spans="1:18" ht="21.75" customHeight="1" x14ac:dyDescent="0.2">
      <c r="A10" s="44" t="s">
        <v>38</v>
      </c>
      <c r="B10" s="44"/>
      <c r="D10" s="15" t="s">
        <v>39</v>
      </c>
      <c r="F10" s="28">
        <v>0</v>
      </c>
      <c r="H10" s="40">
        <f t="shared" si="0"/>
        <v>0</v>
      </c>
      <c r="J10" s="40">
        <f t="shared" si="1"/>
        <v>0</v>
      </c>
      <c r="P10" s="34"/>
      <c r="Q10" s="49"/>
      <c r="R10" s="49"/>
    </row>
    <row r="11" spans="1:18" ht="21.75" customHeight="1" x14ac:dyDescent="0.2">
      <c r="A11" s="44" t="s">
        <v>40</v>
      </c>
      <c r="B11" s="44"/>
      <c r="D11" s="15" t="s">
        <v>41</v>
      </c>
      <c r="F11" s="16">
        <f>'درآمد سپرده بانکی'!F11</f>
        <v>12624739</v>
      </c>
      <c r="H11" s="40">
        <f>((F11/534633728435))</f>
        <v>2.3613809470935572E-5</v>
      </c>
      <c r="J11" s="40">
        <f>((F11/3529237762693))</f>
        <v>3.5771857406304752E-6</v>
      </c>
      <c r="P11" s="34"/>
      <c r="Q11" s="49"/>
      <c r="R11" s="49"/>
    </row>
    <row r="12" spans="1:18" ht="21.75" customHeight="1" x14ac:dyDescent="0.2">
      <c r="A12" s="45" t="s">
        <v>42</v>
      </c>
      <c r="B12" s="45"/>
      <c r="D12" s="17" t="s">
        <v>43</v>
      </c>
      <c r="F12" s="18">
        <f>'سایر درآمدها'!F11</f>
        <v>14962317839</v>
      </c>
      <c r="H12" s="40">
        <f>((F12/534633728435))</f>
        <v>2.7986109074708512E-2</v>
      </c>
      <c r="J12" s="40">
        <f>((F12/3529237762693))</f>
        <v>4.2395323990818178E-3</v>
      </c>
      <c r="P12" s="34"/>
      <c r="Q12" s="49"/>
      <c r="R12" s="49"/>
    </row>
    <row r="13" spans="1:18" ht="21.75" customHeight="1" thickBot="1" x14ac:dyDescent="0.25">
      <c r="A13" s="42" t="s">
        <v>20</v>
      </c>
      <c r="B13" s="42"/>
      <c r="D13" s="11"/>
      <c r="F13" s="11">
        <f>SUM(F8:F12)</f>
        <v>534633728435</v>
      </c>
      <c r="H13" s="41">
        <f>SUM(H8:H12)</f>
        <v>1</v>
      </c>
      <c r="J13" s="41">
        <f>SUM(J8:J12)</f>
        <v>0.1514870247866342</v>
      </c>
      <c r="P13" s="34"/>
      <c r="Q13" s="49"/>
      <c r="R13" s="49"/>
    </row>
    <row r="14" spans="1:18" x14ac:dyDescent="0.2">
      <c r="Q14" s="35"/>
    </row>
    <row r="15" spans="1:18" x14ac:dyDescent="0.2">
      <c r="Q15" s="35"/>
    </row>
    <row r="17" spans="8:10" x14ac:dyDescent="0.2">
      <c r="H17" s="35"/>
    </row>
    <row r="18" spans="8:10" x14ac:dyDescent="0.2">
      <c r="J18" s="35"/>
    </row>
  </sheetData>
  <mergeCells count="17">
    <mergeCell ref="Q12:R12"/>
    <mergeCell ref="Q13:R13"/>
    <mergeCell ref="Q8:R8"/>
    <mergeCell ref="Q9:R9"/>
    <mergeCell ref="Q10:R10"/>
    <mergeCell ref="Q11:R11"/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rightToLeft="1" view="pageBreakPreview" zoomScaleNormal="100" zoomScaleSheetLayoutView="100" workbookViewId="0">
      <selection activeCell="N14" sqref="N14:S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42578125" bestFit="1" customWidth="1"/>
    <col min="7" max="7" width="1.28515625" customWidth="1"/>
    <col min="8" max="8" width="12" bestFit="1" customWidth="1"/>
    <col min="9" max="9" width="1.28515625" customWidth="1"/>
    <col min="10" max="10" width="16.42578125" bestFit="1" customWidth="1"/>
    <col min="11" max="11" width="1.28515625" customWidth="1"/>
    <col min="12" max="12" width="15.5703125" customWidth="1"/>
    <col min="13" max="13" width="1.28515625" customWidth="1"/>
    <col min="14" max="14" width="15.5703125" bestFit="1" customWidth="1"/>
    <col min="15" max="16" width="1.28515625" customWidth="1"/>
    <col min="17" max="17" width="18.85546875" bestFit="1" customWidth="1"/>
    <col min="18" max="18" width="1.28515625" customWidth="1"/>
    <col min="19" max="19" width="20.42578125" bestFit="1" customWidth="1"/>
    <col min="20" max="20" width="1.28515625" customWidth="1"/>
    <col min="21" max="21" width="20.42578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44</v>
      </c>
      <c r="B5" s="47" t="s">
        <v>45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8" t="s">
        <v>46</v>
      </c>
      <c r="E6" s="48"/>
      <c r="F6" s="48"/>
      <c r="G6" s="48"/>
      <c r="H6" s="48"/>
      <c r="I6" s="48"/>
      <c r="J6" s="48"/>
      <c r="K6" s="48"/>
      <c r="L6" s="48"/>
      <c r="N6" s="48" t="s">
        <v>47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 x14ac:dyDescent="0.2">
      <c r="D7" s="3"/>
      <c r="E7" s="3"/>
      <c r="F7" s="3"/>
      <c r="G7" s="3"/>
      <c r="H7" s="3"/>
      <c r="I7" s="3"/>
      <c r="J7" s="52" t="s">
        <v>20</v>
      </c>
      <c r="K7" s="52"/>
      <c r="L7" s="52"/>
      <c r="N7" s="3"/>
      <c r="O7" s="3"/>
      <c r="P7" s="3"/>
      <c r="Q7" s="3"/>
      <c r="R7" s="3"/>
      <c r="S7" s="3"/>
      <c r="T7" s="3"/>
      <c r="U7" s="52" t="s">
        <v>20</v>
      </c>
      <c r="V7" s="52"/>
      <c r="W7" s="52"/>
    </row>
    <row r="8" spans="1:23" ht="14.45" customHeight="1" x14ac:dyDescent="0.2">
      <c r="A8" s="48" t="s">
        <v>48</v>
      </c>
      <c r="B8" s="48"/>
      <c r="D8" s="2" t="s">
        <v>49</v>
      </c>
      <c r="F8" s="2" t="s">
        <v>50</v>
      </c>
      <c r="H8" s="2" t="s">
        <v>51</v>
      </c>
      <c r="J8" s="4" t="s">
        <v>24</v>
      </c>
      <c r="K8" s="3"/>
      <c r="L8" s="4" t="s">
        <v>32</v>
      </c>
      <c r="N8" s="2" t="s">
        <v>49</v>
      </c>
      <c r="P8" s="48" t="s">
        <v>50</v>
      </c>
      <c r="Q8" s="48"/>
      <c r="S8" s="2" t="s">
        <v>51</v>
      </c>
      <c r="U8" s="4" t="s">
        <v>24</v>
      </c>
      <c r="V8" s="3"/>
      <c r="W8" s="4" t="s">
        <v>32</v>
      </c>
    </row>
    <row r="9" spans="1:23" ht="21.75" customHeight="1" x14ac:dyDescent="0.2">
      <c r="A9" s="43" t="s">
        <v>52</v>
      </c>
      <c r="B9" s="43"/>
      <c r="D9" s="38">
        <v>0</v>
      </c>
      <c r="E9" s="32"/>
      <c r="F9" s="38">
        <v>0</v>
      </c>
      <c r="G9" s="32"/>
      <c r="H9" s="38">
        <v>0</v>
      </c>
      <c r="I9" s="32"/>
      <c r="J9" s="38">
        <v>0</v>
      </c>
      <c r="L9" s="14">
        <v>0</v>
      </c>
      <c r="N9" s="38">
        <v>0</v>
      </c>
      <c r="O9" s="32"/>
      <c r="P9" s="55">
        <v>0</v>
      </c>
      <c r="Q9" s="55"/>
      <c r="R9" s="32"/>
      <c r="S9" s="38">
        <v>433182049422</v>
      </c>
      <c r="T9" s="32"/>
      <c r="U9" s="38">
        <v>433182049422</v>
      </c>
      <c r="W9" s="14">
        <v>81.02</v>
      </c>
    </row>
    <row r="10" spans="1:23" ht="21.75" customHeight="1" x14ac:dyDescent="0.2">
      <c r="A10" s="45" t="s">
        <v>19</v>
      </c>
      <c r="B10" s="45"/>
      <c r="D10" s="39">
        <v>0</v>
      </c>
      <c r="E10" s="32"/>
      <c r="F10" s="39">
        <v>444829924</v>
      </c>
      <c r="G10" s="32"/>
      <c r="H10" s="39">
        <v>0</v>
      </c>
      <c r="I10" s="32"/>
      <c r="J10" s="39">
        <v>444829924</v>
      </c>
      <c r="L10" s="19">
        <v>99.32</v>
      </c>
      <c r="N10" s="39">
        <v>0</v>
      </c>
      <c r="O10" s="32"/>
      <c r="P10" s="53">
        <v>86476736435</v>
      </c>
      <c r="Q10" s="54"/>
      <c r="R10" s="32"/>
      <c r="S10" s="39">
        <v>0</v>
      </c>
      <c r="T10" s="32"/>
      <c r="U10" s="39">
        <v>86476736435</v>
      </c>
      <c r="W10" s="19">
        <v>16.170000000000002</v>
      </c>
    </row>
    <row r="11" spans="1:23" ht="21.75" customHeight="1" x14ac:dyDescent="0.2">
      <c r="A11" s="42" t="s">
        <v>20</v>
      </c>
      <c r="B11" s="42"/>
      <c r="D11" s="33">
        <v>0</v>
      </c>
      <c r="E11" s="32"/>
      <c r="F11" s="33">
        <v>444829924</v>
      </c>
      <c r="G11" s="32"/>
      <c r="H11" s="33">
        <v>0</v>
      </c>
      <c r="I11" s="32"/>
      <c r="J11" s="33">
        <v>444829924</v>
      </c>
      <c r="L11" s="12">
        <v>99.32</v>
      </c>
      <c r="N11" s="33">
        <v>0</v>
      </c>
      <c r="O11" s="32"/>
      <c r="P11" s="32"/>
      <c r="Q11" s="33">
        <v>86476736435</v>
      </c>
      <c r="R11" s="32"/>
      <c r="S11" s="33">
        <v>433182049422</v>
      </c>
      <c r="T11" s="32"/>
      <c r="U11" s="33">
        <v>519658785857</v>
      </c>
      <c r="W11" s="12">
        <v>97.19</v>
      </c>
    </row>
    <row r="12" spans="1:23" s="32" customFormat="1" x14ac:dyDescent="0.2"/>
    <row r="13" spans="1:23" s="32" customFormat="1" x14ac:dyDescent="0.2"/>
    <row r="14" spans="1:23" s="32" customFormat="1" x14ac:dyDescent="0.2">
      <c r="D14" s="32">
        <f>D11-0</f>
        <v>0</v>
      </c>
      <c r="F14" s="32">
        <f>F11-'درآمد ناشی از تغییر قیمت اوراق'!I9</f>
        <v>0</v>
      </c>
      <c r="H14" s="32">
        <f>H11-'درآمد ناشی از فروش'!I9</f>
        <v>0</v>
      </c>
      <c r="N14" s="32">
        <f>N11-0</f>
        <v>0</v>
      </c>
      <c r="Q14" s="32">
        <f>Q11-'درآمد ناشی از تغییر قیمت اوراق'!Q9:R9</f>
        <v>0</v>
      </c>
      <c r="S14" s="32">
        <f>S11-'درآمد ناشی از فروش'!Q9</f>
        <v>0</v>
      </c>
    </row>
    <row r="15" spans="1:23" s="32" customFormat="1" x14ac:dyDescent="0.2"/>
    <row r="16" spans="1:23" s="32" customFormat="1" x14ac:dyDescent="0.2"/>
    <row r="17" s="32" customFormat="1" x14ac:dyDescent="0.2"/>
    <row r="18" s="32" customFormat="1" x14ac:dyDescent="0.2"/>
    <row r="19" s="32" customFormat="1" x14ac:dyDescent="0.2"/>
    <row r="20" s="32" customFormat="1" x14ac:dyDescent="0.2"/>
    <row r="21" s="32" customFormat="1" x14ac:dyDescent="0.2"/>
    <row r="22" s="32" customFormat="1" x14ac:dyDescent="0.2"/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3"/>
  <sheetViews>
    <sheetView rightToLeft="1" view="pageBreakPreview" zoomScaleNormal="100" zoomScaleSheetLayoutView="100" workbookViewId="0">
      <selection activeCell="F15" sqref="F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9.42578125" bestFit="1" customWidth="1"/>
    <col min="7" max="7" width="0.28515625" customWidth="1"/>
  </cols>
  <sheetData>
    <row r="1" spans="1:6" ht="29.1" customHeight="1" x14ac:dyDescent="0.2">
      <c r="A1" s="46" t="s">
        <v>0</v>
      </c>
      <c r="B1" s="46"/>
      <c r="C1" s="46"/>
      <c r="D1" s="46"/>
      <c r="E1" s="46"/>
      <c r="F1" s="46"/>
    </row>
    <row r="2" spans="1:6" ht="21.75" customHeight="1" x14ac:dyDescent="0.2">
      <c r="A2" s="46" t="s">
        <v>27</v>
      </c>
      <c r="B2" s="46"/>
      <c r="C2" s="46"/>
      <c r="D2" s="46"/>
      <c r="E2" s="46"/>
      <c r="F2" s="46"/>
    </row>
    <row r="3" spans="1:6" ht="21.75" customHeight="1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14.45" customHeight="1" x14ac:dyDescent="0.2">
      <c r="A5" s="1" t="s">
        <v>53</v>
      </c>
      <c r="B5" s="47" t="s">
        <v>54</v>
      </c>
      <c r="C5" s="47"/>
      <c r="D5" s="47"/>
      <c r="E5" s="47"/>
      <c r="F5" s="47"/>
    </row>
    <row r="6" spans="1:6" ht="14.45" customHeight="1" x14ac:dyDescent="0.2">
      <c r="D6" s="2" t="s">
        <v>46</v>
      </c>
      <c r="F6" s="2" t="s">
        <v>47</v>
      </c>
    </row>
    <row r="7" spans="1:6" ht="36.4" customHeight="1" x14ac:dyDescent="0.2">
      <c r="A7" s="48" t="s">
        <v>55</v>
      </c>
      <c r="B7" s="48"/>
      <c r="D7" s="20" t="s">
        <v>56</v>
      </c>
      <c r="F7" s="20" t="s">
        <v>56</v>
      </c>
    </row>
    <row r="8" spans="1:6" ht="21.75" customHeight="1" x14ac:dyDescent="0.2">
      <c r="A8" s="43" t="s">
        <v>70</v>
      </c>
      <c r="B8" s="43"/>
      <c r="D8" s="7">
        <v>136615</v>
      </c>
      <c r="F8" s="7">
        <v>678214</v>
      </c>
    </row>
    <row r="9" spans="1:6" ht="21.75" customHeight="1" x14ac:dyDescent="0.2">
      <c r="A9" s="44" t="s">
        <v>71</v>
      </c>
      <c r="B9" s="44"/>
      <c r="D9" s="16">
        <v>324745</v>
      </c>
      <c r="F9" s="16">
        <v>1275316</v>
      </c>
    </row>
    <row r="10" spans="1:6" ht="21.75" customHeight="1" x14ac:dyDescent="0.2">
      <c r="A10" s="45" t="s">
        <v>72</v>
      </c>
      <c r="B10" s="45"/>
      <c r="D10" s="18">
        <v>2583210</v>
      </c>
      <c r="F10" s="18">
        <v>10671209</v>
      </c>
    </row>
    <row r="11" spans="1:6" ht="21.75" customHeight="1" thickBot="1" x14ac:dyDescent="0.25">
      <c r="A11" s="42" t="s">
        <v>20</v>
      </c>
      <c r="B11" s="42"/>
      <c r="D11" s="11">
        <v>3044570</v>
      </c>
      <c r="F11" s="11">
        <v>12624739</v>
      </c>
    </row>
    <row r="12" spans="1:6" x14ac:dyDescent="0.2">
      <c r="D12" s="32"/>
      <c r="E12" s="32"/>
      <c r="F12" s="32"/>
    </row>
    <row r="13" spans="1:6" x14ac:dyDescent="0.2">
      <c r="D13" s="32"/>
      <c r="E13" s="32"/>
      <c r="F13" s="32"/>
    </row>
    <row r="14" spans="1:6" x14ac:dyDescent="0.2">
      <c r="D14" s="32">
        <f>D11-'سود سپرده بانکی'!G11</f>
        <v>0</v>
      </c>
      <c r="E14" s="32"/>
      <c r="F14" s="32">
        <f>F11-'سود سپرده بانکی'!M11</f>
        <v>0</v>
      </c>
    </row>
    <row r="15" spans="1:6" x14ac:dyDescent="0.2">
      <c r="D15" s="32"/>
      <c r="E15" s="32"/>
      <c r="F15" s="32"/>
    </row>
    <row r="16" spans="1:6" x14ac:dyDescent="0.2">
      <c r="D16" s="32"/>
      <c r="E16" s="32"/>
      <c r="F16" s="32"/>
    </row>
    <row r="17" spans="4:6" x14ac:dyDescent="0.2">
      <c r="D17" s="32"/>
      <c r="E17" s="32"/>
      <c r="F17" s="32"/>
    </row>
    <row r="18" spans="4:6" x14ac:dyDescent="0.2">
      <c r="D18" s="32"/>
      <c r="E18" s="32"/>
      <c r="F18" s="32"/>
    </row>
    <row r="19" spans="4:6" x14ac:dyDescent="0.2">
      <c r="D19" s="32"/>
      <c r="E19" s="32"/>
      <c r="F19" s="32"/>
    </row>
    <row r="20" spans="4:6" x14ac:dyDescent="0.2">
      <c r="D20" s="32"/>
      <c r="E20" s="32"/>
      <c r="F20" s="32"/>
    </row>
    <row r="21" spans="4:6" x14ac:dyDescent="0.2">
      <c r="D21" s="32"/>
      <c r="E21" s="32"/>
      <c r="F21" s="32"/>
    </row>
    <row r="22" spans="4:6" x14ac:dyDescent="0.2">
      <c r="D22" s="32"/>
      <c r="E22" s="32"/>
      <c r="F22" s="32"/>
    </row>
    <row r="23" spans="4:6" x14ac:dyDescent="0.2">
      <c r="D23" s="32"/>
      <c r="E23" s="32"/>
      <c r="F23" s="3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6"/>
  <sheetViews>
    <sheetView rightToLeft="1" view="pageBreakPreview" zoomScaleNormal="100" zoomScaleSheetLayoutView="100" workbookViewId="0">
      <selection activeCell="J34" sqref="J3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6.140625" bestFit="1" customWidth="1"/>
    <col min="7" max="7" width="0.28515625" customWidth="1"/>
  </cols>
  <sheetData>
    <row r="1" spans="1:9" ht="29.1" customHeight="1" x14ac:dyDescent="0.2">
      <c r="A1" s="46" t="s">
        <v>0</v>
      </c>
      <c r="B1" s="46"/>
      <c r="C1" s="46"/>
      <c r="D1" s="46"/>
      <c r="E1" s="46"/>
      <c r="F1" s="46"/>
    </row>
    <row r="2" spans="1:9" ht="21.75" customHeight="1" x14ac:dyDescent="0.2">
      <c r="A2" s="46" t="s">
        <v>27</v>
      </c>
      <c r="B2" s="46"/>
      <c r="C2" s="46"/>
      <c r="D2" s="46"/>
      <c r="E2" s="46"/>
      <c r="F2" s="46"/>
    </row>
    <row r="3" spans="1:9" ht="21.75" customHeight="1" x14ac:dyDescent="0.2">
      <c r="A3" s="46" t="s">
        <v>2</v>
      </c>
      <c r="B3" s="46"/>
      <c r="C3" s="46"/>
      <c r="D3" s="46"/>
      <c r="E3" s="46"/>
      <c r="F3" s="46"/>
    </row>
    <row r="4" spans="1:9" ht="14.45" customHeight="1" x14ac:dyDescent="0.2"/>
    <row r="5" spans="1:9" ht="29.1" customHeight="1" x14ac:dyDescent="0.2">
      <c r="A5" s="1" t="s">
        <v>57</v>
      </c>
      <c r="B5" s="47" t="s">
        <v>42</v>
      </c>
      <c r="C5" s="47"/>
      <c r="D5" s="47"/>
      <c r="E5" s="47"/>
      <c r="F5" s="47"/>
    </row>
    <row r="6" spans="1:9" ht="14.45" customHeight="1" x14ac:dyDescent="0.2">
      <c r="D6" s="2" t="s">
        <v>46</v>
      </c>
      <c r="F6" s="2" t="s">
        <v>9</v>
      </c>
    </row>
    <row r="7" spans="1:9" ht="14.45" customHeight="1" x14ac:dyDescent="0.2">
      <c r="A7" s="48" t="s">
        <v>42</v>
      </c>
      <c r="B7" s="48"/>
      <c r="D7" s="4" t="s">
        <v>24</v>
      </c>
      <c r="F7" s="4" t="s">
        <v>24</v>
      </c>
    </row>
    <row r="8" spans="1:9" ht="21.75" customHeight="1" x14ac:dyDescent="0.2">
      <c r="A8" s="43" t="s">
        <v>42</v>
      </c>
      <c r="B8" s="43"/>
      <c r="D8" s="29">
        <v>0</v>
      </c>
      <c r="F8" s="7">
        <v>14962317839</v>
      </c>
    </row>
    <row r="9" spans="1:9" ht="21.75" customHeight="1" x14ac:dyDescent="0.2">
      <c r="A9" s="44" t="s">
        <v>58</v>
      </c>
      <c r="B9" s="44"/>
      <c r="D9" s="28">
        <v>0</v>
      </c>
      <c r="F9" s="28">
        <v>0</v>
      </c>
    </row>
    <row r="10" spans="1:9" ht="21.75" customHeight="1" x14ac:dyDescent="0.2">
      <c r="A10" s="45" t="s">
        <v>59</v>
      </c>
      <c r="B10" s="45"/>
      <c r="D10" s="30">
        <v>0</v>
      </c>
      <c r="F10" s="30">
        <v>0</v>
      </c>
    </row>
    <row r="11" spans="1:9" ht="21.75" customHeight="1" x14ac:dyDescent="0.2">
      <c r="A11" s="42" t="s">
        <v>20</v>
      </c>
      <c r="B11" s="42"/>
      <c r="D11" s="27">
        <v>0</v>
      </c>
      <c r="F11" s="11">
        <v>14962317839</v>
      </c>
    </row>
    <row r="14" spans="1:9" x14ac:dyDescent="0.2">
      <c r="F14" s="32"/>
    </row>
    <row r="15" spans="1:9" x14ac:dyDescent="0.2">
      <c r="F15" s="32"/>
    </row>
    <row r="16" spans="1:9" x14ac:dyDescent="0.2">
      <c r="I16" s="3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9"/>
  <sheetViews>
    <sheetView rightToLeft="1" view="pageBreakPreview" zoomScaleNormal="100" zoomScaleSheetLayoutView="100" workbookViewId="0">
      <selection activeCell="A13" sqref="A13:K1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24" x14ac:dyDescent="0.2">
      <c r="A5" s="47" t="s">
        <v>63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>
      <c r="A6" s="48" t="s">
        <v>30</v>
      </c>
      <c r="C6" s="48" t="s">
        <v>46</v>
      </c>
      <c r="D6" s="48"/>
      <c r="E6" s="48"/>
      <c r="F6" s="48"/>
      <c r="G6" s="48"/>
      <c r="I6" s="48" t="s">
        <v>47</v>
      </c>
      <c r="J6" s="48"/>
      <c r="K6" s="48"/>
      <c r="L6" s="48"/>
      <c r="M6" s="48"/>
    </row>
    <row r="7" spans="1:13" ht="29.1" customHeight="1" x14ac:dyDescent="0.2">
      <c r="A7" s="48"/>
      <c r="C7" s="20" t="s">
        <v>61</v>
      </c>
      <c r="D7" s="3"/>
      <c r="E7" s="20" t="s">
        <v>60</v>
      </c>
      <c r="F7" s="3"/>
      <c r="G7" s="20" t="s">
        <v>62</v>
      </c>
      <c r="I7" s="20" t="s">
        <v>61</v>
      </c>
      <c r="J7" s="3"/>
      <c r="K7" s="20" t="s">
        <v>60</v>
      </c>
      <c r="L7" s="3"/>
      <c r="M7" s="20" t="s">
        <v>62</v>
      </c>
    </row>
    <row r="8" spans="1:13" ht="21.75" customHeight="1" x14ac:dyDescent="0.2">
      <c r="A8" s="13" t="s">
        <v>70</v>
      </c>
      <c r="C8" s="7">
        <v>136615</v>
      </c>
      <c r="E8" s="29">
        <v>0</v>
      </c>
      <c r="G8" s="7">
        <v>136615</v>
      </c>
      <c r="I8" s="7">
        <v>678214</v>
      </c>
      <c r="K8" s="29">
        <v>0</v>
      </c>
      <c r="M8" s="7">
        <v>678214</v>
      </c>
    </row>
    <row r="9" spans="1:13" ht="21.75" customHeight="1" x14ac:dyDescent="0.2">
      <c r="A9" s="15" t="s">
        <v>71</v>
      </c>
      <c r="C9" s="16">
        <v>324745</v>
      </c>
      <c r="E9" s="28">
        <v>0</v>
      </c>
      <c r="G9" s="16">
        <v>324745</v>
      </c>
      <c r="I9" s="16">
        <v>1275316</v>
      </c>
      <c r="K9" s="28">
        <v>0</v>
      </c>
      <c r="M9" s="16">
        <v>1275316</v>
      </c>
    </row>
    <row r="10" spans="1:13" ht="21.75" customHeight="1" x14ac:dyDescent="0.2">
      <c r="A10" s="17" t="s">
        <v>72</v>
      </c>
      <c r="C10" s="18">
        <v>2583210</v>
      </c>
      <c r="E10" s="30">
        <v>0</v>
      </c>
      <c r="G10" s="18">
        <v>2583210</v>
      </c>
      <c r="I10" s="18">
        <v>10671209</v>
      </c>
      <c r="K10" s="30">
        <v>0</v>
      </c>
      <c r="M10" s="18">
        <v>10671209</v>
      </c>
    </row>
    <row r="11" spans="1:13" ht="21.75" customHeight="1" x14ac:dyDescent="0.2">
      <c r="A11" s="10" t="s">
        <v>20</v>
      </c>
      <c r="C11" s="11">
        <v>3044570</v>
      </c>
      <c r="E11" s="27">
        <v>0</v>
      </c>
      <c r="G11" s="11">
        <v>3044570</v>
      </c>
      <c r="I11" s="11">
        <v>12624739</v>
      </c>
      <c r="K11" s="27">
        <v>0</v>
      </c>
      <c r="M11" s="11">
        <v>12624739</v>
      </c>
    </row>
    <row r="12" spans="1:13" s="32" customFormat="1" x14ac:dyDescent="0.2"/>
    <row r="13" spans="1:13" s="32" customFormat="1" x14ac:dyDescent="0.2"/>
    <row r="14" spans="1:13" s="32" customFormat="1" x14ac:dyDescent="0.2"/>
    <row r="15" spans="1:13" s="32" customFormat="1" x14ac:dyDescent="0.2"/>
    <row r="16" spans="1:13" s="32" customFormat="1" x14ac:dyDescent="0.2"/>
    <row r="17" s="32" customFormat="1" x14ac:dyDescent="0.2"/>
    <row r="18" s="32" customFormat="1" x14ac:dyDescent="0.2"/>
    <row r="19" s="32" customFormat="1" x14ac:dyDescent="0.2"/>
    <row r="20" s="32" customFormat="1" x14ac:dyDescent="0.2"/>
    <row r="21" s="32" customFormat="1" x14ac:dyDescent="0.2"/>
    <row r="22" s="32" customFormat="1" x14ac:dyDescent="0.2"/>
    <row r="23" s="32" customFormat="1" x14ac:dyDescent="0.2"/>
    <row r="24" s="32" customFormat="1" x14ac:dyDescent="0.2"/>
    <row r="25" s="32" customFormat="1" x14ac:dyDescent="0.2"/>
    <row r="26" s="32" customFormat="1" x14ac:dyDescent="0.2"/>
    <row r="27" s="32" customFormat="1" x14ac:dyDescent="0.2"/>
    <row r="28" s="32" customFormat="1" x14ac:dyDescent="0.2"/>
    <row r="29" s="32" customFormat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view="pageBreakPreview" zoomScaleNormal="100" zoomScaleSheetLayoutView="100" workbookViewId="0">
      <selection activeCell="Q12" sqref="Q12:Q13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3.42578125" bestFit="1" customWidth="1"/>
    <col min="12" max="12" width="1.28515625" customWidth="1"/>
    <col min="13" max="13" width="17.28515625" bestFit="1" customWidth="1"/>
    <col min="14" max="14" width="1.28515625" customWidth="1"/>
    <col min="15" max="15" width="17.5703125" bestFit="1" customWidth="1"/>
    <col min="16" max="16" width="1.28515625" customWidth="1"/>
    <col min="17" max="17" width="18.1406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47" t="s">
        <v>64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8" t="s">
        <v>30</v>
      </c>
      <c r="C6" s="48" t="s">
        <v>46</v>
      </c>
      <c r="D6" s="48"/>
      <c r="E6" s="48"/>
      <c r="F6" s="48"/>
      <c r="G6" s="48"/>
      <c r="H6" s="48"/>
      <c r="I6" s="48"/>
      <c r="K6" s="48" t="s">
        <v>47</v>
      </c>
      <c r="L6" s="48"/>
      <c r="M6" s="48"/>
      <c r="N6" s="48"/>
      <c r="O6" s="48"/>
      <c r="P6" s="48"/>
      <c r="Q6" s="48"/>
      <c r="R6" s="48"/>
    </row>
    <row r="7" spans="1:18" ht="42" x14ac:dyDescent="0.2">
      <c r="A7" s="48"/>
      <c r="C7" s="20" t="s">
        <v>13</v>
      </c>
      <c r="D7" s="3"/>
      <c r="E7" s="20" t="s">
        <v>65</v>
      </c>
      <c r="F7" s="3"/>
      <c r="G7" s="20" t="s">
        <v>66</v>
      </c>
      <c r="H7" s="3"/>
      <c r="I7" s="20" t="s">
        <v>67</v>
      </c>
      <c r="K7" s="20" t="s">
        <v>13</v>
      </c>
      <c r="L7" s="3"/>
      <c r="M7" s="20" t="s">
        <v>65</v>
      </c>
      <c r="N7" s="3"/>
      <c r="O7" s="20" t="s">
        <v>66</v>
      </c>
      <c r="P7" s="3"/>
      <c r="Q7" s="58" t="s">
        <v>67</v>
      </c>
      <c r="R7" s="58"/>
    </row>
    <row r="8" spans="1:18" ht="21.75" customHeight="1" x14ac:dyDescent="0.2">
      <c r="A8" s="5" t="s">
        <v>52</v>
      </c>
      <c r="C8" s="31">
        <v>0</v>
      </c>
      <c r="D8" s="32"/>
      <c r="E8" s="31">
        <v>0</v>
      </c>
      <c r="F8" s="32"/>
      <c r="G8" s="31">
        <v>0</v>
      </c>
      <c r="H8" s="32"/>
      <c r="I8" s="31">
        <v>0</v>
      </c>
      <c r="K8" s="8">
        <v>217518030</v>
      </c>
      <c r="M8" s="8">
        <v>569462202540</v>
      </c>
      <c r="O8" s="8">
        <v>136280153118</v>
      </c>
      <c r="Q8" s="56">
        <v>433182049422</v>
      </c>
      <c r="R8" s="56"/>
    </row>
    <row r="9" spans="1:18" ht="21.75" customHeight="1" x14ac:dyDescent="0.2">
      <c r="A9" s="10" t="s">
        <v>20</v>
      </c>
      <c r="C9" s="33">
        <v>0</v>
      </c>
      <c r="D9" s="32"/>
      <c r="E9" s="33">
        <v>0</v>
      </c>
      <c r="F9" s="32"/>
      <c r="G9" s="33">
        <v>0</v>
      </c>
      <c r="H9" s="32"/>
      <c r="I9" s="33">
        <v>0</v>
      </c>
      <c r="K9" s="11">
        <v>217518030</v>
      </c>
      <c r="M9" s="11">
        <v>569462202540</v>
      </c>
      <c r="O9" s="11">
        <v>136280153118</v>
      </c>
      <c r="Q9" s="57">
        <v>433182049422</v>
      </c>
      <c r="R9" s="57"/>
    </row>
    <row r="12" spans="1:18" x14ac:dyDescent="0.2">
      <c r="Q12" s="32"/>
    </row>
    <row r="13" spans="1:18" x14ac:dyDescent="0.2">
      <c r="Q13" s="32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Azam Beik</dc:creator>
  <dc:description/>
  <cp:lastModifiedBy>Kimya Behzad Nezhad</cp:lastModifiedBy>
  <dcterms:created xsi:type="dcterms:W3CDTF">2026-07-25T07:26:55Z</dcterms:created>
  <dcterms:modified xsi:type="dcterms:W3CDTF">2026-07-29T10:01:09Z</dcterms:modified>
</cp:coreProperties>
</file>